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140" windowHeight="867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5" i="1" l="1"/>
  <c r="C14" i="1"/>
  <c r="A14" i="1"/>
  <c r="A13" i="1"/>
  <c r="A12" i="1"/>
  <c r="F6" i="1"/>
  <c r="F5" i="1"/>
</calcChain>
</file>

<file path=xl/sharedStrings.xml><?xml version="1.0" encoding="utf-8"?>
<sst xmlns="http://schemas.openxmlformats.org/spreadsheetml/2006/main" count="52" uniqueCount="29">
  <si>
    <t>Electrode Calibration - Ofu - 14 Nov 2011</t>
  </si>
  <si>
    <t>In prep for manual alkalinity titrations</t>
  </si>
  <si>
    <t>pH</t>
  </si>
  <si>
    <t>V</t>
  </si>
  <si>
    <t>slope</t>
  </si>
  <si>
    <t>V = ph*slope + int</t>
  </si>
  <si>
    <t>26.238 g</t>
  </si>
  <si>
    <t>dickson crm 114, btl 1024</t>
  </si>
  <si>
    <t>int</t>
  </si>
  <si>
    <t>R2</t>
  </si>
  <si>
    <t>=V at pH 3.5</t>
  </si>
  <si>
    <t>31.18 deg C</t>
  </si>
  <si>
    <t>init acid dump</t>
  </si>
  <si>
    <t>ml</t>
  </si>
  <si>
    <t>init V</t>
  </si>
  <si>
    <t>(Talk = 2218.1 um/kg)</t>
  </si>
  <si>
    <t>Run 1</t>
  </si>
  <si>
    <t>Run 2</t>
  </si>
  <si>
    <t>25.369 g</t>
  </si>
  <si>
    <t>31.87 deg C</t>
  </si>
  <si>
    <t>2310.6 um/kg</t>
  </si>
  <si>
    <t>Run 3</t>
  </si>
  <si>
    <t>Run 4</t>
  </si>
  <si>
    <t>25.492 g</t>
  </si>
  <si>
    <t>31.3 deg C</t>
  </si>
  <si>
    <t>25.411 g</t>
  </si>
  <si>
    <t>Talk from</t>
  </si>
  <si>
    <t>Hoffman Calculator</t>
  </si>
  <si>
    <t>Ofu - 14 Nov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</si>
</sst>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96850393700787E-2"/>
          <c:y val="7.4548702245552642E-2"/>
          <c:w val="0.82914348206474187"/>
          <c:h val="0.89719889180519097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Sheet1!$A$5:$A$7</c:f>
              <c:numCache>
                <c:formatCode>0.000</c:formatCode>
                <c:ptCount val="3"/>
                <c:pt idx="0">
                  <c:v>9.9600000000000009</c:v>
                </c:pt>
                <c:pt idx="1">
                  <c:v>6.9859999999999998</c:v>
                </c:pt>
                <c:pt idx="2">
                  <c:v>4.01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-0.16828000000000001</c:v>
                </c:pt>
                <c:pt idx="1">
                  <c:v>1.03E-2</c:v>
                </c:pt>
                <c:pt idx="2">
                  <c:v>0.18809999999999999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5536"/>
        <c:axId val="96299648"/>
      </c:scatterChart>
      <c:valAx>
        <c:axId val="9630553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96299648"/>
        <c:crosses val="autoZero"/>
        <c:crossBetween val="midCat"/>
      </c:valAx>
      <c:valAx>
        <c:axId val="9629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0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57150</xdr:rowOff>
    </xdr:from>
    <xdr:to>
      <xdr:col>14</xdr:col>
      <xdr:colOff>0</xdr:colOff>
      <xdr:row>16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18" workbookViewId="0">
      <selection activeCell="A19" sqref="A19"/>
    </sheetView>
  </sheetViews>
  <sheetFormatPr defaultRowHeight="14.4" x14ac:dyDescent="0.3"/>
  <cols>
    <col min="1" max="1" width="8.886718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4" spans="1:6" x14ac:dyDescent="0.3">
      <c r="A4" s="1" t="s">
        <v>2</v>
      </c>
      <c r="B4" t="s">
        <v>3</v>
      </c>
    </row>
    <row r="5" spans="1:6" x14ac:dyDescent="0.3">
      <c r="A5" s="1">
        <v>9.9600000000000009</v>
      </c>
      <c r="B5">
        <v>-0.16828000000000001</v>
      </c>
      <c r="D5">
        <v>30.7</v>
      </c>
      <c r="F5">
        <f>+-((B5-B6)/(A5-A6))*1000</f>
        <v>60.047074646940132</v>
      </c>
    </row>
    <row r="6" spans="1:6" x14ac:dyDescent="0.3">
      <c r="A6" s="1">
        <v>6.9859999999999998</v>
      </c>
      <c r="B6">
        <v>1.03E-2</v>
      </c>
      <c r="D6">
        <v>30.08</v>
      </c>
      <c r="F6">
        <f>+-((B6-B7)/(A6-A7))*1000</f>
        <v>59.744623655913969</v>
      </c>
    </row>
    <row r="7" spans="1:6" x14ac:dyDescent="0.3">
      <c r="A7" s="1">
        <v>4.01</v>
      </c>
      <c r="B7">
        <v>0.18809999999999999</v>
      </c>
      <c r="D7">
        <v>30.2</v>
      </c>
    </row>
    <row r="12" spans="1:6" x14ac:dyDescent="0.3">
      <c r="A12" s="1">
        <f>SLOPE(B5:B7,A5:A7)</f>
        <v>-5.9895781375297157E-2</v>
      </c>
      <c r="B12" t="s">
        <v>4</v>
      </c>
      <c r="C12" t="s">
        <v>5</v>
      </c>
    </row>
    <row r="13" spans="1:6" x14ac:dyDescent="0.3">
      <c r="A13" s="1">
        <f>INTERCEPT(B5:B7,A5:A7)</f>
        <v>0.42843199816690913</v>
      </c>
      <c r="B13" t="s">
        <v>8</v>
      </c>
    </row>
    <row r="14" spans="1:6" x14ac:dyDescent="0.3">
      <c r="A14" s="1">
        <f>CORREL(B5:B7,A5:A7)*CORREL(B5:B7,A5:A7)</f>
        <v>0.99999787511586324</v>
      </c>
      <c r="B14" t="s">
        <v>9</v>
      </c>
      <c r="C14">
        <f>3.5*F6+A13</f>
        <v>209.53461479386579</v>
      </c>
      <c r="D14" s="2" t="s">
        <v>10</v>
      </c>
    </row>
    <row r="15" spans="1:6" x14ac:dyDescent="0.3">
      <c r="C15">
        <f>3*A12+A13</f>
        <v>0.24874465404101767</v>
      </c>
    </row>
    <row r="18" spans="1:23" x14ac:dyDescent="0.3">
      <c r="A18" s="1" t="s">
        <v>28</v>
      </c>
    </row>
    <row r="19" spans="1:23" x14ac:dyDescent="0.3">
      <c r="A19" s="1" t="s">
        <v>16</v>
      </c>
      <c r="G19" t="s">
        <v>17</v>
      </c>
      <c r="M19" t="s">
        <v>21</v>
      </c>
      <c r="S19" t="s">
        <v>22</v>
      </c>
    </row>
    <row r="20" spans="1:23" x14ac:dyDescent="0.3">
      <c r="A20" s="1" t="s">
        <v>7</v>
      </c>
      <c r="D20" t="s">
        <v>15</v>
      </c>
      <c r="G20" s="1" t="s">
        <v>7</v>
      </c>
      <c r="J20" t="s">
        <v>15</v>
      </c>
      <c r="M20" s="1" t="s">
        <v>7</v>
      </c>
      <c r="P20" t="s">
        <v>15</v>
      </c>
      <c r="S20" s="1" t="s">
        <v>7</v>
      </c>
      <c r="V20" t="s">
        <v>15</v>
      </c>
    </row>
    <row r="21" spans="1:23" x14ac:dyDescent="0.3">
      <c r="A21" s="1" t="s">
        <v>6</v>
      </c>
      <c r="B21" t="s">
        <v>11</v>
      </c>
      <c r="D21" t="s">
        <v>14</v>
      </c>
      <c r="E21">
        <v>-3.9399999999999998E-2</v>
      </c>
      <c r="G21" s="1" t="s">
        <v>18</v>
      </c>
      <c r="H21" t="s">
        <v>19</v>
      </c>
      <c r="J21" t="s">
        <v>14</v>
      </c>
      <c r="M21" s="1" t="s">
        <v>23</v>
      </c>
      <c r="N21" t="s">
        <v>24</v>
      </c>
      <c r="P21" t="s">
        <v>14</v>
      </c>
      <c r="Q21">
        <v>-3.9399999999999998E-2</v>
      </c>
      <c r="S21" s="1" t="s">
        <v>25</v>
      </c>
      <c r="T21">
        <v>31.2</v>
      </c>
      <c r="V21" t="s">
        <v>14</v>
      </c>
    </row>
    <row r="22" spans="1:23" x14ac:dyDescent="0.3">
      <c r="A22" s="1" t="s">
        <v>16</v>
      </c>
      <c r="C22" t="s">
        <v>13</v>
      </c>
      <c r="E22" t="s">
        <v>3</v>
      </c>
      <c r="G22" s="1" t="s">
        <v>16</v>
      </c>
      <c r="I22" t="s">
        <v>13</v>
      </c>
      <c r="K22" t="s">
        <v>3</v>
      </c>
      <c r="M22" s="1" t="s">
        <v>16</v>
      </c>
      <c r="O22" t="s">
        <v>13</v>
      </c>
      <c r="Q22" t="s">
        <v>3</v>
      </c>
      <c r="S22" s="1" t="s">
        <v>16</v>
      </c>
      <c r="U22" t="s">
        <v>13</v>
      </c>
      <c r="W22" t="s">
        <v>3</v>
      </c>
    </row>
    <row r="23" spans="1:23" x14ac:dyDescent="0.3">
      <c r="A23" s="1" t="s">
        <v>12</v>
      </c>
      <c r="C23" s="4">
        <v>0.4</v>
      </c>
      <c r="E23" s="3">
        <v>8.7400000000000005E-2</v>
      </c>
      <c r="G23" s="1" t="s">
        <v>12</v>
      </c>
      <c r="I23">
        <v>0.7</v>
      </c>
      <c r="K23">
        <v>0.22289999999999999</v>
      </c>
      <c r="M23" s="1" t="s">
        <v>12</v>
      </c>
      <c r="O23">
        <v>0.65</v>
      </c>
      <c r="Q23">
        <v>0.2135</v>
      </c>
      <c r="S23" s="1" t="s">
        <v>12</v>
      </c>
      <c r="U23">
        <v>0.65</v>
      </c>
      <c r="W23">
        <v>0.21609999999999999</v>
      </c>
    </row>
    <row r="24" spans="1:23" x14ac:dyDescent="0.3">
      <c r="C24" s="4">
        <v>0.5</v>
      </c>
      <c r="E24" s="3">
        <v>0.1143</v>
      </c>
      <c r="I24">
        <v>0.72</v>
      </c>
      <c r="K24">
        <v>0.22750000000000001</v>
      </c>
      <c r="O24">
        <v>0.67</v>
      </c>
      <c r="Q24">
        <v>0.21890000000000001</v>
      </c>
      <c r="U24">
        <v>0.67</v>
      </c>
      <c r="W24">
        <v>0.2213</v>
      </c>
    </row>
    <row r="25" spans="1:23" x14ac:dyDescent="0.3">
      <c r="C25" s="4">
        <v>0.6</v>
      </c>
      <c r="E25" s="3">
        <v>0.17899999999999999</v>
      </c>
      <c r="I25">
        <v>0.74</v>
      </c>
      <c r="K25">
        <v>0.23080000000000001</v>
      </c>
      <c r="O25">
        <v>0.69000000000000006</v>
      </c>
      <c r="Q25">
        <v>0.2233</v>
      </c>
      <c r="U25">
        <v>0.69000000000000006</v>
      </c>
      <c r="W25">
        <v>0.2253</v>
      </c>
    </row>
    <row r="26" spans="1:23" x14ac:dyDescent="0.3">
      <c r="C26" s="4">
        <v>0.65</v>
      </c>
      <c r="E26" s="3">
        <v>0.2024</v>
      </c>
      <c r="I26">
        <v>0.76</v>
      </c>
      <c r="K26">
        <v>0.23369999999999999</v>
      </c>
      <c r="O26">
        <v>0.71</v>
      </c>
      <c r="Q26">
        <v>0.2271</v>
      </c>
      <c r="U26">
        <v>0.71</v>
      </c>
      <c r="W26">
        <v>0.22889999999999999</v>
      </c>
    </row>
    <row r="27" spans="1:23" x14ac:dyDescent="0.3">
      <c r="C27" s="4">
        <v>0.7</v>
      </c>
      <c r="E27" s="3">
        <v>0.21490000000000001</v>
      </c>
      <c r="I27">
        <v>0.78</v>
      </c>
      <c r="K27">
        <v>0.23630000000000001</v>
      </c>
      <c r="O27">
        <v>0.73</v>
      </c>
      <c r="Q27">
        <v>0.23039999999999999</v>
      </c>
      <c r="U27">
        <v>0.73</v>
      </c>
      <c r="W27">
        <v>0.23200000000000001</v>
      </c>
    </row>
    <row r="28" spans="1:23" x14ac:dyDescent="0.3">
      <c r="C28" s="4">
        <v>0.75</v>
      </c>
      <c r="E28" s="3">
        <v>0.2233</v>
      </c>
      <c r="I28">
        <v>0.8</v>
      </c>
      <c r="K28">
        <v>0.23880000000000001</v>
      </c>
      <c r="O28">
        <v>0.75</v>
      </c>
      <c r="Q28">
        <v>0.2334</v>
      </c>
      <c r="U28">
        <v>0.75</v>
      </c>
      <c r="W28">
        <v>0.23480000000000001</v>
      </c>
    </row>
    <row r="29" spans="1:23" x14ac:dyDescent="0.3">
      <c r="C29" s="4">
        <v>0.77</v>
      </c>
      <c r="E29" s="3">
        <v>0.22639999999999999</v>
      </c>
      <c r="I29">
        <v>0.82</v>
      </c>
      <c r="K29">
        <v>0.2409</v>
      </c>
      <c r="O29">
        <v>0.77</v>
      </c>
      <c r="Q29">
        <v>0.2361</v>
      </c>
      <c r="U29">
        <v>0.77</v>
      </c>
      <c r="W29">
        <v>0.23730000000000001</v>
      </c>
    </row>
    <row r="30" spans="1:23" x14ac:dyDescent="0.3">
      <c r="C30" s="4">
        <v>0.79</v>
      </c>
      <c r="E30" s="3">
        <v>0.2291</v>
      </c>
      <c r="I30">
        <v>0.84</v>
      </c>
      <c r="K30">
        <v>0.2429</v>
      </c>
      <c r="O30">
        <v>0.79</v>
      </c>
      <c r="Q30">
        <v>0.23849999999999999</v>
      </c>
      <c r="U30">
        <v>0.79</v>
      </c>
      <c r="W30">
        <v>0.23960000000000001</v>
      </c>
    </row>
    <row r="31" spans="1:23" x14ac:dyDescent="0.3">
      <c r="C31" s="4">
        <v>0.81</v>
      </c>
      <c r="E31" s="3">
        <v>0.2316</v>
      </c>
      <c r="I31">
        <v>0.86</v>
      </c>
      <c r="K31">
        <v>0.2447</v>
      </c>
      <c r="O31">
        <v>0.81</v>
      </c>
      <c r="Q31">
        <v>0.2407</v>
      </c>
      <c r="U31">
        <v>0.81</v>
      </c>
      <c r="W31">
        <v>0.24179999999999999</v>
      </c>
    </row>
    <row r="32" spans="1:23" x14ac:dyDescent="0.3">
      <c r="C32" s="4">
        <v>0.83</v>
      </c>
      <c r="E32" s="3">
        <v>0.23380000000000001</v>
      </c>
      <c r="I32">
        <v>0.88</v>
      </c>
      <c r="K32">
        <v>0.2465</v>
      </c>
      <c r="O32">
        <v>0.83000000000000007</v>
      </c>
      <c r="Q32">
        <v>0.24279999999999999</v>
      </c>
      <c r="U32">
        <v>0.83000000000000007</v>
      </c>
      <c r="W32">
        <v>0.2437</v>
      </c>
    </row>
    <row r="33" spans="1:23" x14ac:dyDescent="0.3">
      <c r="C33" s="4">
        <v>0.85</v>
      </c>
      <c r="E33" s="3">
        <v>0.2359</v>
      </c>
      <c r="I33">
        <v>0.9</v>
      </c>
      <c r="K33">
        <v>0.24809999999999999</v>
      </c>
      <c r="O33">
        <v>0.85000000000000009</v>
      </c>
      <c r="Q33">
        <v>0.2447</v>
      </c>
      <c r="U33">
        <v>0.85000000000000009</v>
      </c>
      <c r="W33">
        <v>0.2455</v>
      </c>
    </row>
    <row r="34" spans="1:23" x14ac:dyDescent="0.3">
      <c r="C34" s="4">
        <v>0.87</v>
      </c>
      <c r="E34" s="3">
        <v>0.23780000000000001</v>
      </c>
      <c r="I34">
        <v>0.91999999999999993</v>
      </c>
      <c r="K34">
        <v>0.24959999999999999</v>
      </c>
      <c r="O34">
        <v>0.87</v>
      </c>
      <c r="Q34">
        <v>0.24640000000000001</v>
      </c>
      <c r="U34">
        <v>0.87</v>
      </c>
      <c r="W34">
        <v>0.24729999999999999</v>
      </c>
    </row>
    <row r="35" spans="1:23" x14ac:dyDescent="0.3">
      <c r="C35" s="4">
        <v>0.89</v>
      </c>
      <c r="E35" s="3">
        <v>0.2397</v>
      </c>
      <c r="O35">
        <v>0.89</v>
      </c>
      <c r="Q35">
        <v>0.24809999999999999</v>
      </c>
      <c r="U35">
        <v>0.89</v>
      </c>
      <c r="W35">
        <v>0.24890000000000001</v>
      </c>
    </row>
    <row r="36" spans="1:23" x14ac:dyDescent="0.3">
      <c r="C36" s="4">
        <v>0.91</v>
      </c>
      <c r="E36" s="3">
        <v>0.2414</v>
      </c>
      <c r="O36">
        <v>0.91</v>
      </c>
      <c r="Q36">
        <v>0.24959999999999999</v>
      </c>
    </row>
    <row r="37" spans="1:23" x14ac:dyDescent="0.3">
      <c r="C37" s="4">
        <v>0.93</v>
      </c>
      <c r="E37" s="3">
        <v>0.24299999999999999</v>
      </c>
    </row>
    <row r="38" spans="1:23" x14ac:dyDescent="0.3">
      <c r="C38" s="4">
        <v>0.95</v>
      </c>
      <c r="E38" s="3">
        <v>0.2445</v>
      </c>
    </row>
    <row r="39" spans="1:23" x14ac:dyDescent="0.3">
      <c r="C39" s="4">
        <v>0.97</v>
      </c>
      <c r="E39" s="3">
        <v>0.24590000000000001</v>
      </c>
    </row>
    <row r="40" spans="1:23" x14ac:dyDescent="0.3">
      <c r="C40" s="4">
        <v>0.99</v>
      </c>
      <c r="E40" s="3">
        <v>0.2472</v>
      </c>
    </row>
    <row r="41" spans="1:23" x14ac:dyDescent="0.3">
      <c r="C41" s="4">
        <v>1.01</v>
      </c>
      <c r="E41" s="3">
        <v>0.2485</v>
      </c>
    </row>
    <row r="42" spans="1:23" x14ac:dyDescent="0.3">
      <c r="C42" s="4">
        <v>1.03</v>
      </c>
      <c r="E42" s="3">
        <v>0.24970000000000001</v>
      </c>
    </row>
    <row r="43" spans="1:23" x14ac:dyDescent="0.3">
      <c r="C43" s="4"/>
    </row>
    <row r="44" spans="1:23" x14ac:dyDescent="0.3">
      <c r="A44" s="1" t="s">
        <v>26</v>
      </c>
      <c r="C44" s="4" t="s">
        <v>20</v>
      </c>
      <c r="I44">
        <v>2312.9</v>
      </c>
      <c r="O44">
        <v>2265.6999999999998</v>
      </c>
      <c r="U44">
        <v>2232.5</v>
      </c>
    </row>
    <row r="45" spans="1:23" x14ac:dyDescent="0.3">
      <c r="A45" s="1" t="s">
        <v>27</v>
      </c>
      <c r="C45" s="4"/>
    </row>
    <row r="46" spans="1:23" x14ac:dyDescent="0.3">
      <c r="C4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2011-11-15T02:25:17Z</dcterms:created>
  <dcterms:modified xsi:type="dcterms:W3CDTF">2011-11-15T04:50:40Z</dcterms:modified>
</cp:coreProperties>
</file>